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500" activeTab="1"/>
  </bookViews>
  <sheets>
    <sheet name="社会保险" sheetId="1" r:id="rId1"/>
    <sheet name="基础参数" sheetId="2" r:id="rId2"/>
    <sheet name="Shee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白艳荣</author>
  </authors>
  <commentList>
    <comment ref="B5" authorId="0">
      <text>
        <r>
          <rPr>
            <sz val="9"/>
            <rFont val="宋体"/>
            <family val="0"/>
          </rPr>
          <t>工伤险是按照单位的工种来设定的，我们单位的工伤浮动比例是0.5%</t>
        </r>
      </text>
    </comment>
    <comment ref="B10" authorId="0">
      <text>
        <r>
          <rPr>
            <sz val="9"/>
            <rFont val="宋体"/>
            <family val="0"/>
          </rPr>
          <t>工伤险是按照单位的工种来设定的，我们单位的工伤浮动比例是0.5%</t>
        </r>
      </text>
    </comment>
    <comment ref="B15" authorId="0">
      <text>
        <r>
          <rPr>
            <sz val="9"/>
            <rFont val="宋体"/>
            <family val="0"/>
          </rPr>
          <t>工伤险是按照单位的工种来设定的，我们单位的工伤浮动比例是0.5%</t>
        </r>
      </text>
    </comment>
    <comment ref="B20" authorId="0">
      <text>
        <r>
          <rPr>
            <sz val="9"/>
            <rFont val="宋体"/>
            <family val="0"/>
          </rPr>
          <t>工伤险是按照单位的工种来设定的，我们单位的工伤浮动比例是0.5%</t>
        </r>
      </text>
    </comment>
  </commentList>
</comments>
</file>

<file path=xl/comments2.xml><?xml version="1.0" encoding="utf-8"?>
<comments xmlns="http://schemas.openxmlformats.org/spreadsheetml/2006/main">
  <authors>
    <author>艳荣</author>
  </authors>
  <commentList>
    <comment ref="G14" authorId="0">
      <text>
        <r>
          <rPr>
            <sz val="9"/>
            <rFont val="宋体"/>
            <family val="0"/>
          </rPr>
          <t>注1:工伤保险是行业差别费率，单位不同，费率不一,我公司为0.5%。</t>
        </r>
      </text>
    </comment>
  </commentList>
</comments>
</file>

<file path=xl/sharedStrings.xml><?xml version="1.0" encoding="utf-8"?>
<sst xmlns="http://schemas.openxmlformats.org/spreadsheetml/2006/main" count="148" uniqueCount="68">
  <si>
    <t>户口性质</t>
  </si>
  <si>
    <t>险种</t>
  </si>
  <si>
    <t>企业缴费比例</t>
  </si>
  <si>
    <t>个人缴费比例</t>
  </si>
  <si>
    <t>缴费基数</t>
  </si>
  <si>
    <t>企业各险实际缴费</t>
  </si>
  <si>
    <t>企业总缴费</t>
  </si>
  <si>
    <t>个人各险实际缴费</t>
  </si>
  <si>
    <t>个人总缴费</t>
  </si>
  <si>
    <t>社会保险总缴费</t>
  </si>
  <si>
    <t>本地城镇户口</t>
  </si>
  <si>
    <t>养老保险</t>
  </si>
  <si>
    <t>失业保险</t>
  </si>
  <si>
    <t>工伤保险</t>
  </si>
  <si>
    <t>个人不缴费</t>
  </si>
  <si>
    <t>生育保险</t>
  </si>
  <si>
    <t>医疗保险</t>
  </si>
  <si>
    <t>2%+3</t>
  </si>
  <si>
    <t>外地城镇户口</t>
  </si>
  <si>
    <t>(养最低/养24号文）
本地农村劳动力</t>
  </si>
  <si>
    <r>
      <t>个人不缴费/</t>
    </r>
    <r>
      <rPr>
        <b/>
        <sz val="10"/>
        <rFont val="宋体"/>
        <family val="0"/>
      </rPr>
      <t>0.2%</t>
    </r>
  </si>
  <si>
    <t>个人不缴费/2317*0.2%=4.634</t>
  </si>
  <si>
    <t>外地农村劳动力</t>
  </si>
  <si>
    <t>注：</t>
  </si>
  <si>
    <t>参数设定表</t>
  </si>
  <si>
    <t>几个标志值</t>
  </si>
  <si>
    <t>养老</t>
  </si>
  <si>
    <t>失业</t>
  </si>
  <si>
    <t>工伤</t>
  </si>
  <si>
    <t>生育</t>
  </si>
  <si>
    <t>医疗</t>
  </si>
  <si>
    <t>具体额数</t>
  </si>
  <si>
    <t xml:space="preserve">举例：    </t>
  </si>
  <si>
    <t>不同的上年月均收入情况下核定</t>
  </si>
  <si>
    <t>上年社平的300％</t>
  </si>
  <si>
    <t>上限</t>
  </si>
  <si>
    <t>1、</t>
  </si>
  <si>
    <t>上年社平的60％</t>
  </si>
  <si>
    <t>下限</t>
  </si>
  <si>
    <t>2、</t>
  </si>
  <si>
    <t>5000，落于上下限之间，基数核定为5000（实际工资落于上下限之间，核定基数为实际工资）</t>
  </si>
  <si>
    <t>上年社平的40％</t>
  </si>
  <si>
    <t>3、</t>
  </si>
  <si>
    <t>上年社平</t>
  </si>
  <si>
    <t>4、</t>
  </si>
  <si>
    <t>北京五险一金上下限表</t>
  </si>
  <si>
    <t>户口类别</t>
  </si>
  <si>
    <t>参保类别</t>
  </si>
  <si>
    <t>公积金</t>
  </si>
  <si>
    <t>无限制</t>
  </si>
  <si>
    <t>社平工资300％</t>
  </si>
  <si>
    <t>社平40％</t>
  </si>
  <si>
    <t>社平60％</t>
  </si>
  <si>
    <t>北京五险一金缴费比例表</t>
  </si>
  <si>
    <t>单位</t>
  </si>
  <si>
    <t>个人</t>
  </si>
  <si>
    <t>本市城镇</t>
  </si>
  <si>
    <t>本市农村</t>
  </si>
  <si>
    <t>本地农村劳动力</t>
  </si>
  <si>
    <t>本地农村劳动力（24号文）</t>
  </si>
  <si>
    <t>外地农村</t>
  </si>
  <si>
    <t>社 会 保 险 缴 费 明 细（2016年度）</t>
  </si>
  <si>
    <t>1、社平工资为7086元；</t>
  </si>
  <si>
    <t>2、养老、失业下限为2834元（7086*40%=2834），工伤、生育、医疗下限为4252元（7086*60%=4252），五险上限为21258元（7086*300%=21258）。</t>
  </si>
  <si>
    <t>3、此表2016年7月至2017年6月有效。</t>
  </si>
  <si>
    <t>25000，超过上限工资21258，核定基数：21258</t>
  </si>
  <si>
    <t>3000，各险种下限不同（2834、4252）、核定基数：养、失3000；生、医、工4252</t>
  </si>
  <si>
    <r>
      <t>2000，低于下限</t>
    </r>
    <r>
      <rPr>
        <sz val="10"/>
        <rFont val="宋体"/>
        <family val="0"/>
      </rPr>
      <t>2834，核定基数：养、失2834；生、医、工4252</t>
    </r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</si>
</sst>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%"/>
    <numFmt numFmtId="185" formatCode="0.00_ "/>
    <numFmt numFmtId="186" formatCode="0.00_);[Red]\(0.00\)"/>
  </numFmts>
  <fonts count="28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7" fillId="17" borderId="6" applyNumberFormat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6" fillId="22" borderId="0" applyNumberFormat="0" applyBorder="0" applyAlignment="0" applyProtection="0"/>
    <xf numFmtId="0" fontId="21" fillId="16" borderId="8" applyNumberFormat="0" applyAlignment="0" applyProtection="0"/>
    <xf numFmtId="0" fontId="1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84" fontId="1" fillId="2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5" fontId="1" fillId="0" borderId="0" xfId="0" applyNumberFormat="1" applyFont="1" applyFill="1" applyAlignment="1">
      <alignment horizontal="center" vertical="center" wrapText="1"/>
    </xf>
    <xf numFmtId="186" fontId="1" fillId="0" borderId="0" xfId="0" applyNumberFormat="1" applyFont="1" applyFill="1" applyAlignment="1">
      <alignment horizontal="center" vertical="center" wrapText="1"/>
    </xf>
    <xf numFmtId="9" fontId="2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185" fontId="4" fillId="0" borderId="11" xfId="0" applyNumberFormat="1" applyFont="1" applyFill="1" applyBorder="1" applyAlignment="1">
      <alignment horizontal="center" vertical="center" wrapText="1"/>
    </xf>
    <xf numFmtId="185" fontId="4" fillId="0" borderId="14" xfId="0" applyNumberFormat="1" applyFont="1" applyFill="1" applyBorder="1" applyAlignment="1">
      <alignment horizontal="center" vertical="center" wrapText="1"/>
    </xf>
    <xf numFmtId="185" fontId="4" fillId="0" borderId="15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Fill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9" fontId="1" fillId="24" borderId="10" xfId="33" applyFont="1" applyFill="1" applyBorder="1" applyAlignment="1">
      <alignment horizontal="center" vertical="center" wrapText="1"/>
    </xf>
    <xf numFmtId="9" fontId="1" fillId="24" borderId="11" xfId="33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7">
      <selection activeCell="L6" sqref="L6"/>
    </sheetView>
  </sheetViews>
  <sheetFormatPr defaultColWidth="9.00390625" defaultRowHeight="14.25"/>
  <cols>
    <col min="1" max="1" width="10.125" style="1" customWidth="1"/>
    <col min="2" max="2" width="9.875" style="1" customWidth="1"/>
    <col min="3" max="3" width="12.875" style="1" customWidth="1"/>
    <col min="4" max="4" width="16.625" style="1" customWidth="1"/>
    <col min="5" max="5" width="10.25390625" style="18" customWidth="1"/>
    <col min="6" max="6" width="18.125" style="19" customWidth="1"/>
    <col min="7" max="7" width="14.125" style="1" customWidth="1"/>
    <col min="8" max="8" width="17.75390625" style="1" customWidth="1"/>
    <col min="9" max="9" width="10.875" style="1" customWidth="1"/>
    <col min="10" max="10" width="16.25390625" style="1" customWidth="1"/>
    <col min="11" max="16384" width="9.00390625" style="1" customWidth="1"/>
  </cols>
  <sheetData>
    <row r="1" spans="1:10" ht="37.5" customHeight="1">
      <c r="A1" s="33" t="s">
        <v>61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0" customHeight="1">
      <c r="A2" s="11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3" t="s">
        <v>5</v>
      </c>
      <c r="G2" s="11" t="s">
        <v>6</v>
      </c>
      <c r="H2" s="11" t="s">
        <v>7</v>
      </c>
      <c r="I2" s="11" t="s">
        <v>8</v>
      </c>
      <c r="J2" s="11" t="s">
        <v>9</v>
      </c>
    </row>
    <row r="3" spans="1:10" ht="30" customHeight="1">
      <c r="A3" s="22" t="s">
        <v>10</v>
      </c>
      <c r="B3" s="2" t="s">
        <v>11</v>
      </c>
      <c r="C3" s="20">
        <v>0.19</v>
      </c>
      <c r="D3" s="7">
        <v>0.08</v>
      </c>
      <c r="E3" s="14">
        <v>2834</v>
      </c>
      <c r="F3" s="15">
        <f>E3*C3</f>
        <v>538.46</v>
      </c>
      <c r="G3" s="26">
        <f>F3+F4+F5+F6+F7</f>
        <v>1041.6080000000002</v>
      </c>
      <c r="H3" s="2">
        <f>E3*D3</f>
        <v>226.72</v>
      </c>
      <c r="I3" s="30">
        <f>H3+H4+H7</f>
        <v>320.428</v>
      </c>
      <c r="J3" s="30">
        <f>G3+I3</f>
        <v>1362.036</v>
      </c>
    </row>
    <row r="4" spans="1:10" ht="30" customHeight="1">
      <c r="A4" s="23"/>
      <c r="B4" s="2" t="s">
        <v>12</v>
      </c>
      <c r="C4" s="49">
        <v>0.008</v>
      </c>
      <c r="D4" s="8">
        <v>0.002</v>
      </c>
      <c r="E4" s="14">
        <v>2834</v>
      </c>
      <c r="F4" s="15">
        <f>E4*C4</f>
        <v>22.672</v>
      </c>
      <c r="G4" s="27"/>
      <c r="H4" s="2">
        <f>E4*D4</f>
        <v>5.668</v>
      </c>
      <c r="I4" s="31"/>
      <c r="J4" s="31"/>
    </row>
    <row r="5" spans="1:10" ht="30" customHeight="1">
      <c r="A5" s="23"/>
      <c r="B5" s="2" t="s">
        <v>13</v>
      </c>
      <c r="C5" s="8">
        <v>0.005</v>
      </c>
      <c r="D5" s="2" t="s">
        <v>14</v>
      </c>
      <c r="E5" s="14">
        <v>4252</v>
      </c>
      <c r="F5" s="15">
        <f>E5*C5</f>
        <v>21.26</v>
      </c>
      <c r="G5" s="27"/>
      <c r="H5" s="2" t="s">
        <v>14</v>
      </c>
      <c r="I5" s="31"/>
      <c r="J5" s="31"/>
    </row>
    <row r="6" spans="1:10" ht="30" customHeight="1">
      <c r="A6" s="23"/>
      <c r="B6" s="2" t="s">
        <v>15</v>
      </c>
      <c r="C6" s="8">
        <v>0.008</v>
      </c>
      <c r="D6" s="2" t="s">
        <v>14</v>
      </c>
      <c r="E6" s="14">
        <v>4252</v>
      </c>
      <c r="F6" s="15">
        <f>E6*C6</f>
        <v>34.016</v>
      </c>
      <c r="G6" s="27"/>
      <c r="H6" s="2" t="s">
        <v>14</v>
      </c>
      <c r="I6" s="31"/>
      <c r="J6" s="31"/>
    </row>
    <row r="7" spans="1:10" ht="30" customHeight="1">
      <c r="A7" s="24"/>
      <c r="B7" s="2" t="s">
        <v>16</v>
      </c>
      <c r="C7" s="7">
        <v>0.1</v>
      </c>
      <c r="D7" s="2" t="s">
        <v>17</v>
      </c>
      <c r="E7" s="14">
        <v>4252</v>
      </c>
      <c r="F7" s="15">
        <f>E7*C7</f>
        <v>425.20000000000005</v>
      </c>
      <c r="G7" s="28"/>
      <c r="H7" s="2">
        <f>E7*2%+3</f>
        <v>88.04</v>
      </c>
      <c r="I7" s="32"/>
      <c r="J7" s="32"/>
    </row>
    <row r="8" spans="1:10" ht="30" customHeight="1">
      <c r="A8" s="22" t="s">
        <v>18</v>
      </c>
      <c r="B8" s="2" t="s">
        <v>11</v>
      </c>
      <c r="C8" s="20">
        <v>0.19</v>
      </c>
      <c r="D8" s="7">
        <v>0.08</v>
      </c>
      <c r="E8" s="14">
        <v>2834</v>
      </c>
      <c r="F8" s="15">
        <f aca="true" t="shared" si="0" ref="F8:F22">C8*E8</f>
        <v>538.46</v>
      </c>
      <c r="G8" s="26">
        <f>F8+F9+F10+F11+F12</f>
        <v>1041.6080000000002</v>
      </c>
      <c r="H8" s="2">
        <f>D8*E8</f>
        <v>226.72</v>
      </c>
      <c r="I8" s="30">
        <f>H8+H9+H12</f>
        <v>320.428</v>
      </c>
      <c r="J8" s="30">
        <f>G8+I8</f>
        <v>1362.036</v>
      </c>
    </row>
    <row r="9" spans="1:10" ht="30" customHeight="1">
      <c r="A9" s="23"/>
      <c r="B9" s="2" t="s">
        <v>12</v>
      </c>
      <c r="C9" s="49">
        <v>0.008</v>
      </c>
      <c r="D9" s="8">
        <v>0.002</v>
      </c>
      <c r="E9" s="14">
        <v>2834</v>
      </c>
      <c r="F9" s="15">
        <f t="shared" si="0"/>
        <v>22.672</v>
      </c>
      <c r="G9" s="27"/>
      <c r="H9" s="2">
        <f>E9*D9</f>
        <v>5.668</v>
      </c>
      <c r="I9" s="31"/>
      <c r="J9" s="31"/>
    </row>
    <row r="10" spans="1:10" ht="30" customHeight="1">
      <c r="A10" s="23"/>
      <c r="B10" s="2" t="s">
        <v>13</v>
      </c>
      <c r="C10" s="8">
        <v>0.005</v>
      </c>
      <c r="D10" s="2" t="s">
        <v>14</v>
      </c>
      <c r="E10" s="14">
        <v>4252</v>
      </c>
      <c r="F10" s="15">
        <f t="shared" si="0"/>
        <v>21.26</v>
      </c>
      <c r="G10" s="27"/>
      <c r="H10" s="2" t="s">
        <v>14</v>
      </c>
      <c r="I10" s="31"/>
      <c r="J10" s="31"/>
    </row>
    <row r="11" spans="1:10" ht="30" customHeight="1">
      <c r="A11" s="23"/>
      <c r="B11" s="2" t="s">
        <v>15</v>
      </c>
      <c r="C11" s="8">
        <v>0.008</v>
      </c>
      <c r="D11" s="2" t="s">
        <v>14</v>
      </c>
      <c r="E11" s="14">
        <v>4252</v>
      </c>
      <c r="F11" s="15">
        <f t="shared" si="0"/>
        <v>34.016</v>
      </c>
      <c r="G11" s="27"/>
      <c r="H11" s="2" t="s">
        <v>14</v>
      </c>
      <c r="I11" s="31"/>
      <c r="J11" s="31"/>
    </row>
    <row r="12" spans="1:10" ht="30" customHeight="1">
      <c r="A12" s="24"/>
      <c r="B12" s="2" t="s">
        <v>16</v>
      </c>
      <c r="C12" s="7">
        <v>0.1</v>
      </c>
      <c r="D12" s="2" t="s">
        <v>17</v>
      </c>
      <c r="E12" s="14">
        <v>4252</v>
      </c>
      <c r="F12" s="15">
        <f t="shared" si="0"/>
        <v>425.20000000000005</v>
      </c>
      <c r="G12" s="28"/>
      <c r="H12" s="2">
        <f>E12*2%+3</f>
        <v>88.04</v>
      </c>
      <c r="I12" s="32"/>
      <c r="J12" s="32"/>
    </row>
    <row r="13" spans="1:10" ht="30" customHeight="1">
      <c r="A13" s="25" t="s">
        <v>19</v>
      </c>
      <c r="B13" s="2" t="s">
        <v>11</v>
      </c>
      <c r="C13" s="20">
        <v>0.19</v>
      </c>
      <c r="D13" s="7">
        <v>0.08</v>
      </c>
      <c r="E13" s="14">
        <v>2834</v>
      </c>
      <c r="F13" s="15">
        <f t="shared" si="0"/>
        <v>538.46</v>
      </c>
      <c r="G13" s="26">
        <f>F13+F14+F15+F16+F17</f>
        <v>1041.6080000000002</v>
      </c>
      <c r="H13" s="2">
        <f>E13*D13</f>
        <v>226.72</v>
      </c>
      <c r="I13" s="36">
        <f>H13+H17</f>
        <v>314.76</v>
      </c>
      <c r="J13" s="30">
        <f>I13+G13</f>
        <v>1356.3680000000002</v>
      </c>
    </row>
    <row r="14" spans="1:10" ht="30" customHeight="1">
      <c r="A14" s="25"/>
      <c r="B14" s="2" t="s">
        <v>12</v>
      </c>
      <c r="C14" s="49">
        <v>0.008</v>
      </c>
      <c r="D14" s="2" t="s">
        <v>20</v>
      </c>
      <c r="E14" s="14">
        <v>2834</v>
      </c>
      <c r="F14" s="15">
        <f t="shared" si="0"/>
        <v>22.672</v>
      </c>
      <c r="G14" s="27"/>
      <c r="H14" s="2" t="s">
        <v>21</v>
      </c>
      <c r="I14" s="37"/>
      <c r="J14" s="31"/>
    </row>
    <row r="15" spans="1:10" ht="30" customHeight="1">
      <c r="A15" s="25"/>
      <c r="B15" s="2" t="s">
        <v>13</v>
      </c>
      <c r="C15" s="8">
        <v>0.005</v>
      </c>
      <c r="D15" s="2" t="s">
        <v>14</v>
      </c>
      <c r="E15" s="14">
        <v>4252</v>
      </c>
      <c r="F15" s="15">
        <f t="shared" si="0"/>
        <v>21.26</v>
      </c>
      <c r="G15" s="27"/>
      <c r="H15" s="2" t="s">
        <v>14</v>
      </c>
      <c r="I15" s="37"/>
      <c r="J15" s="31"/>
    </row>
    <row r="16" spans="1:10" ht="30" customHeight="1">
      <c r="A16" s="25"/>
      <c r="B16" s="2" t="s">
        <v>15</v>
      </c>
      <c r="C16" s="8">
        <v>0.008</v>
      </c>
      <c r="D16" s="2" t="s">
        <v>14</v>
      </c>
      <c r="E16" s="14">
        <v>4252</v>
      </c>
      <c r="F16" s="15">
        <f t="shared" si="0"/>
        <v>34.016</v>
      </c>
      <c r="G16" s="27"/>
      <c r="H16" s="2" t="s">
        <v>14</v>
      </c>
      <c r="I16" s="37"/>
      <c r="J16" s="31"/>
    </row>
    <row r="17" spans="1:10" ht="30" customHeight="1">
      <c r="A17" s="25"/>
      <c r="B17" s="2" t="s">
        <v>16</v>
      </c>
      <c r="C17" s="7">
        <v>0.1</v>
      </c>
      <c r="D17" s="2" t="s">
        <v>17</v>
      </c>
      <c r="E17" s="14">
        <v>4252</v>
      </c>
      <c r="F17" s="15">
        <f t="shared" si="0"/>
        <v>425.20000000000005</v>
      </c>
      <c r="G17" s="28"/>
      <c r="H17" s="2">
        <f>E17*2%+3</f>
        <v>88.04</v>
      </c>
      <c r="I17" s="38"/>
      <c r="J17" s="32"/>
    </row>
    <row r="18" spans="1:10" ht="30" customHeight="1">
      <c r="A18" s="25" t="s">
        <v>22</v>
      </c>
      <c r="B18" s="2" t="s">
        <v>11</v>
      </c>
      <c r="C18" s="20">
        <v>0.19</v>
      </c>
      <c r="D18" s="7">
        <v>0.08</v>
      </c>
      <c r="E18" s="14">
        <v>2834</v>
      </c>
      <c r="F18" s="15">
        <f t="shared" si="0"/>
        <v>538.46</v>
      </c>
      <c r="G18" s="29">
        <f>F18+F19+F20+F21+F22</f>
        <v>1041.6080000000002</v>
      </c>
      <c r="H18" s="2">
        <f>E18*D18</f>
        <v>226.72</v>
      </c>
      <c r="I18" s="36">
        <f>H18+H22</f>
        <v>314.76</v>
      </c>
      <c r="J18" s="30">
        <f>G18+I18</f>
        <v>1356.3680000000002</v>
      </c>
    </row>
    <row r="19" spans="1:10" ht="30" customHeight="1">
      <c r="A19" s="25"/>
      <c r="B19" s="2" t="s">
        <v>12</v>
      </c>
      <c r="C19" s="49">
        <v>0.008</v>
      </c>
      <c r="D19" s="2" t="s">
        <v>14</v>
      </c>
      <c r="E19" s="14">
        <v>2834</v>
      </c>
      <c r="F19" s="15">
        <f t="shared" si="0"/>
        <v>22.672</v>
      </c>
      <c r="G19" s="29"/>
      <c r="H19" s="2" t="s">
        <v>14</v>
      </c>
      <c r="I19" s="37"/>
      <c r="J19" s="31"/>
    </row>
    <row r="20" spans="1:10" ht="30" customHeight="1">
      <c r="A20" s="25"/>
      <c r="B20" s="2" t="s">
        <v>13</v>
      </c>
      <c r="C20" s="8">
        <v>0.005</v>
      </c>
      <c r="D20" s="2" t="s">
        <v>14</v>
      </c>
      <c r="E20" s="14">
        <v>4252</v>
      </c>
      <c r="F20" s="15">
        <f t="shared" si="0"/>
        <v>21.26</v>
      </c>
      <c r="G20" s="29"/>
      <c r="H20" s="2" t="s">
        <v>14</v>
      </c>
      <c r="I20" s="37"/>
      <c r="J20" s="31"/>
    </row>
    <row r="21" spans="1:10" ht="30" customHeight="1">
      <c r="A21" s="25"/>
      <c r="B21" s="2" t="s">
        <v>15</v>
      </c>
      <c r="C21" s="8">
        <v>0.008</v>
      </c>
      <c r="D21" s="2" t="s">
        <v>14</v>
      </c>
      <c r="E21" s="14">
        <v>4252</v>
      </c>
      <c r="F21" s="15">
        <f t="shared" si="0"/>
        <v>34.016</v>
      </c>
      <c r="G21" s="29"/>
      <c r="H21" s="2" t="s">
        <v>14</v>
      </c>
      <c r="I21" s="37"/>
      <c r="J21" s="31"/>
    </row>
    <row r="22" spans="1:10" ht="30" customHeight="1">
      <c r="A22" s="25"/>
      <c r="B22" s="2" t="s">
        <v>16</v>
      </c>
      <c r="C22" s="7">
        <v>0.1</v>
      </c>
      <c r="D22" s="2" t="s">
        <v>17</v>
      </c>
      <c r="E22" s="14">
        <v>4252</v>
      </c>
      <c r="F22" s="15">
        <f t="shared" si="0"/>
        <v>425.20000000000005</v>
      </c>
      <c r="G22" s="29"/>
      <c r="H22" s="2">
        <f>E22*2%+3</f>
        <v>88.04</v>
      </c>
      <c r="I22" s="38"/>
      <c r="J22" s="32"/>
    </row>
    <row r="23" spans="1:10" s="17" customFormat="1" ht="19.5" customHeight="1">
      <c r="A23" s="16" t="s">
        <v>23</v>
      </c>
      <c r="B23" s="35" t="s">
        <v>62</v>
      </c>
      <c r="C23" s="35"/>
      <c r="D23" s="35"/>
      <c r="E23" s="35"/>
      <c r="F23" s="35"/>
      <c r="G23" s="35"/>
      <c r="H23" s="35"/>
      <c r="I23" s="35"/>
      <c r="J23" s="35"/>
    </row>
    <row r="24" spans="2:10" s="17" customFormat="1" ht="19.5" customHeight="1">
      <c r="B24" s="21" t="s">
        <v>63</v>
      </c>
      <c r="C24" s="21"/>
      <c r="D24" s="21"/>
      <c r="E24" s="21"/>
      <c r="F24" s="21"/>
      <c r="G24" s="21"/>
      <c r="H24" s="21"/>
      <c r="I24" s="21"/>
      <c r="J24" s="21"/>
    </row>
    <row r="25" spans="2:10" ht="19.5" customHeight="1">
      <c r="B25" s="21" t="s">
        <v>64</v>
      </c>
      <c r="C25" s="21"/>
      <c r="D25" s="21"/>
      <c r="E25" s="21"/>
      <c r="F25" s="21"/>
      <c r="G25" s="21"/>
      <c r="H25" s="21"/>
      <c r="I25" s="21"/>
      <c r="J25" s="21"/>
    </row>
    <row r="26" ht="19.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</sheetData>
  <sheetProtection/>
  <mergeCells count="20">
    <mergeCell ref="A1:J1"/>
    <mergeCell ref="B23:J23"/>
    <mergeCell ref="B24:J24"/>
    <mergeCell ref="J3:J7"/>
    <mergeCell ref="J8:J12"/>
    <mergeCell ref="J13:J17"/>
    <mergeCell ref="J18:J22"/>
    <mergeCell ref="I8:I12"/>
    <mergeCell ref="I13:I17"/>
    <mergeCell ref="I18:I22"/>
    <mergeCell ref="B25:J25"/>
    <mergeCell ref="A3:A7"/>
    <mergeCell ref="A8:A12"/>
    <mergeCell ref="A13:A17"/>
    <mergeCell ref="A18:A22"/>
    <mergeCell ref="G3:G7"/>
    <mergeCell ref="G8:G12"/>
    <mergeCell ref="G13:G17"/>
    <mergeCell ref="G18:G22"/>
    <mergeCell ref="I3:I7"/>
  </mergeCells>
  <printOptions/>
  <pageMargins left="0.16944444444444445" right="0.06944444444444445" top="0.6" bottom="0.45" header="0.3" footer="0.26944444444444443"/>
  <pageSetup horizontalDpi="1200" verticalDpi="1200" orientation="landscape" paperSize="9" r:id="rId3"/>
  <headerFooter alignWithMargins="0">
    <oddFooter>&amp;C&amp;P</oddFooter>
  </headerFooter>
  <ignoredErrors>
    <ignoredError sqref="J1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zoomScalePageLayoutView="0" workbookViewId="0" topLeftCell="A1">
      <selection activeCell="F20" sqref="F20"/>
    </sheetView>
  </sheetViews>
  <sheetFormatPr defaultColWidth="10.625" defaultRowHeight="19.5" customHeight="1"/>
  <cols>
    <col min="1" max="1" width="15.75390625" style="1" customWidth="1"/>
    <col min="2" max="2" width="21.375" style="1" customWidth="1"/>
    <col min="3" max="13" width="10.625" style="1" customWidth="1"/>
    <col min="14" max="14" width="14.875" style="1" customWidth="1"/>
    <col min="15" max="16384" width="10.625" style="1" customWidth="1"/>
  </cols>
  <sheetData>
    <row r="1" spans="1:7" ht="33.75" customHeight="1">
      <c r="A1" s="42" t="s">
        <v>24</v>
      </c>
      <c r="B1" s="42"/>
      <c r="C1" s="42"/>
      <c r="D1" s="42"/>
      <c r="E1" s="42"/>
      <c r="F1" s="42"/>
      <c r="G1" s="42"/>
    </row>
    <row r="2" spans="1:14" ht="19.5" customHeight="1">
      <c r="A2" s="2" t="s">
        <v>25</v>
      </c>
      <c r="B2" s="3" t="s">
        <v>26</v>
      </c>
      <c r="C2" s="3" t="s">
        <v>27</v>
      </c>
      <c r="D2" s="3" t="s">
        <v>28</v>
      </c>
      <c r="E2" s="3" t="s">
        <v>29</v>
      </c>
      <c r="F2" s="3" t="s">
        <v>30</v>
      </c>
      <c r="G2" s="2" t="s">
        <v>31</v>
      </c>
      <c r="H2" s="1" t="s">
        <v>32</v>
      </c>
      <c r="I2" s="47" t="s">
        <v>33</v>
      </c>
      <c r="J2" s="47"/>
      <c r="K2" s="47"/>
      <c r="L2" s="47"/>
      <c r="M2" s="47"/>
      <c r="N2" s="47"/>
    </row>
    <row r="3" spans="1:14" ht="19.5" customHeight="1">
      <c r="A3" s="4" t="s">
        <v>34</v>
      </c>
      <c r="B3" s="2" t="s">
        <v>35</v>
      </c>
      <c r="C3" s="2" t="s">
        <v>35</v>
      </c>
      <c r="D3" s="2" t="s">
        <v>35</v>
      </c>
      <c r="E3" s="2" t="s">
        <v>35</v>
      </c>
      <c r="F3" s="2" t="s">
        <v>35</v>
      </c>
      <c r="G3" s="2">
        <v>21258</v>
      </c>
      <c r="H3" s="1" t="s">
        <v>36</v>
      </c>
      <c r="I3" s="47" t="s">
        <v>65</v>
      </c>
      <c r="J3" s="47"/>
      <c r="K3" s="47"/>
      <c r="L3" s="47"/>
      <c r="M3" s="47"/>
      <c r="N3" s="47"/>
    </row>
    <row r="4" spans="1:14" ht="19.5" customHeight="1">
      <c r="A4" s="4" t="s">
        <v>37</v>
      </c>
      <c r="B4" s="40"/>
      <c r="C4" s="40"/>
      <c r="D4" s="2" t="s">
        <v>38</v>
      </c>
      <c r="E4" s="2" t="s">
        <v>38</v>
      </c>
      <c r="F4" s="2" t="s">
        <v>38</v>
      </c>
      <c r="G4" s="2">
        <v>4252</v>
      </c>
      <c r="H4" s="1" t="s">
        <v>39</v>
      </c>
      <c r="I4" s="47" t="s">
        <v>40</v>
      </c>
      <c r="J4" s="47"/>
      <c r="K4" s="47"/>
      <c r="L4" s="47"/>
      <c r="M4" s="47"/>
      <c r="N4" s="47"/>
    </row>
    <row r="5" spans="1:14" ht="19.5" customHeight="1">
      <c r="A5" s="4" t="s">
        <v>41</v>
      </c>
      <c r="B5" s="2" t="s">
        <v>38</v>
      </c>
      <c r="C5" s="2" t="s">
        <v>38</v>
      </c>
      <c r="D5" s="40"/>
      <c r="E5" s="40"/>
      <c r="F5" s="40"/>
      <c r="G5" s="5">
        <v>2834</v>
      </c>
      <c r="H5" s="1" t="s">
        <v>42</v>
      </c>
      <c r="I5" s="47" t="s">
        <v>66</v>
      </c>
      <c r="J5" s="47"/>
      <c r="K5" s="47"/>
      <c r="L5" s="47"/>
      <c r="M5" s="47"/>
      <c r="N5" s="47"/>
    </row>
    <row r="6" spans="5:14" ht="19.5" customHeight="1">
      <c r="E6" s="6" t="s">
        <v>43</v>
      </c>
      <c r="F6" s="6">
        <v>7086</v>
      </c>
      <c r="H6" s="1" t="s">
        <v>44</v>
      </c>
      <c r="I6" s="47" t="s">
        <v>67</v>
      </c>
      <c r="J6" s="47"/>
      <c r="K6" s="47"/>
      <c r="L6" s="47"/>
      <c r="M6" s="47"/>
      <c r="N6" s="47"/>
    </row>
    <row r="7" spans="1:14" ht="37.5" customHeight="1">
      <c r="A7" s="42" t="s">
        <v>45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9.5" customHeight="1">
      <c r="A8" s="2" t="s">
        <v>46</v>
      </c>
      <c r="B8" s="2" t="s">
        <v>47</v>
      </c>
      <c r="C8" s="41" t="s">
        <v>26</v>
      </c>
      <c r="D8" s="41"/>
      <c r="E8" s="41" t="s">
        <v>27</v>
      </c>
      <c r="F8" s="41"/>
      <c r="G8" s="41" t="s">
        <v>28</v>
      </c>
      <c r="H8" s="41"/>
      <c r="I8" s="41" t="s">
        <v>29</v>
      </c>
      <c r="J8" s="41"/>
      <c r="K8" s="41" t="s">
        <v>30</v>
      </c>
      <c r="L8" s="48"/>
      <c r="M8" s="41" t="s">
        <v>48</v>
      </c>
      <c r="N8" s="41"/>
    </row>
    <row r="9" spans="1:14" ht="19.5" customHeight="1">
      <c r="A9" s="40" t="s">
        <v>49</v>
      </c>
      <c r="B9" s="4" t="s">
        <v>35</v>
      </c>
      <c r="C9" s="43" t="s">
        <v>50</v>
      </c>
      <c r="D9" s="43"/>
      <c r="E9" s="43"/>
      <c r="F9" s="43"/>
      <c r="G9" s="43"/>
      <c r="H9" s="43"/>
      <c r="I9" s="43"/>
      <c r="J9" s="43"/>
      <c r="K9" s="43"/>
      <c r="L9" s="43"/>
      <c r="M9" s="44"/>
      <c r="N9" s="44"/>
    </row>
    <row r="10" spans="1:14" ht="19.5" customHeight="1">
      <c r="A10" s="40"/>
      <c r="B10" s="2" t="s">
        <v>38</v>
      </c>
      <c r="C10" s="45" t="s">
        <v>51</v>
      </c>
      <c r="D10" s="45"/>
      <c r="E10" s="45" t="s">
        <v>51</v>
      </c>
      <c r="F10" s="45"/>
      <c r="G10" s="45" t="s">
        <v>52</v>
      </c>
      <c r="H10" s="45"/>
      <c r="I10" s="45" t="s">
        <v>52</v>
      </c>
      <c r="J10" s="45"/>
      <c r="K10" s="45" t="s">
        <v>52</v>
      </c>
      <c r="L10" s="46"/>
      <c r="M10" s="40">
        <v>1720</v>
      </c>
      <c r="N10" s="40"/>
    </row>
    <row r="13" spans="1:14" ht="36" customHeight="1">
      <c r="A13" s="42" t="s">
        <v>53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9.5" customHeight="1">
      <c r="A14" s="40" t="s">
        <v>46</v>
      </c>
      <c r="B14" s="40" t="s">
        <v>46</v>
      </c>
      <c r="C14" s="40" t="s">
        <v>26</v>
      </c>
      <c r="D14" s="40"/>
      <c r="E14" s="40" t="s">
        <v>27</v>
      </c>
      <c r="F14" s="40"/>
      <c r="G14" s="40" t="s">
        <v>28</v>
      </c>
      <c r="H14" s="40"/>
      <c r="I14" s="40" t="s">
        <v>29</v>
      </c>
      <c r="J14" s="40"/>
      <c r="K14" s="40" t="s">
        <v>30</v>
      </c>
      <c r="L14" s="40"/>
      <c r="M14" s="40" t="s">
        <v>48</v>
      </c>
      <c r="N14" s="40"/>
    </row>
    <row r="15" spans="1:14" ht="19.5" customHeight="1">
      <c r="A15" s="41"/>
      <c r="B15" s="41"/>
      <c r="C15" s="3" t="s">
        <v>54</v>
      </c>
      <c r="D15" s="3" t="s">
        <v>55</v>
      </c>
      <c r="E15" s="3" t="s">
        <v>54</v>
      </c>
      <c r="F15" s="3" t="s">
        <v>55</v>
      </c>
      <c r="G15" s="3" t="s">
        <v>54</v>
      </c>
      <c r="H15" s="3" t="s">
        <v>55</v>
      </c>
      <c r="I15" s="3" t="s">
        <v>54</v>
      </c>
      <c r="J15" s="3" t="s">
        <v>55</v>
      </c>
      <c r="K15" s="3" t="s">
        <v>54</v>
      </c>
      <c r="L15" s="3" t="s">
        <v>55</v>
      </c>
      <c r="M15" s="3" t="s">
        <v>54</v>
      </c>
      <c r="N15" s="3" t="s">
        <v>55</v>
      </c>
    </row>
    <row r="16" spans="1:14" ht="19.5" customHeight="1">
      <c r="A16" s="2" t="s">
        <v>56</v>
      </c>
      <c r="B16" s="2" t="s">
        <v>56</v>
      </c>
      <c r="C16" s="7">
        <v>0.19</v>
      </c>
      <c r="D16" s="7">
        <v>0.08</v>
      </c>
      <c r="E16" s="8">
        <v>0.008</v>
      </c>
      <c r="F16" s="8">
        <v>0.002</v>
      </c>
      <c r="G16" s="9">
        <v>0.005</v>
      </c>
      <c r="H16" s="2">
        <v>0</v>
      </c>
      <c r="I16" s="9">
        <v>0.008</v>
      </c>
      <c r="J16" s="2">
        <v>0</v>
      </c>
      <c r="K16" s="7">
        <v>0.1</v>
      </c>
      <c r="L16" s="2" t="s">
        <v>17</v>
      </c>
      <c r="M16" s="7">
        <v>0.12</v>
      </c>
      <c r="N16" s="7">
        <v>0.12</v>
      </c>
    </row>
    <row r="17" spans="1:14" ht="19.5" customHeight="1">
      <c r="A17" s="2" t="s">
        <v>56</v>
      </c>
      <c r="B17" s="2" t="s">
        <v>56</v>
      </c>
      <c r="C17" s="7">
        <v>0.19</v>
      </c>
      <c r="D17" s="7">
        <v>0.08</v>
      </c>
      <c r="E17" s="8">
        <v>0.008</v>
      </c>
      <c r="F17" s="8">
        <v>0.002</v>
      </c>
      <c r="G17" s="9">
        <v>0.005</v>
      </c>
      <c r="H17" s="2">
        <v>0</v>
      </c>
      <c r="I17" s="9">
        <v>0.008</v>
      </c>
      <c r="J17" s="2">
        <v>0</v>
      </c>
      <c r="K17" s="7">
        <v>0.1</v>
      </c>
      <c r="L17" s="2" t="s">
        <v>17</v>
      </c>
      <c r="M17" s="7">
        <v>0.12</v>
      </c>
      <c r="N17" s="7">
        <v>0.12</v>
      </c>
    </row>
    <row r="18" spans="1:14" ht="19.5" customHeight="1">
      <c r="A18" s="41" t="s">
        <v>57</v>
      </c>
      <c r="B18" s="3" t="s">
        <v>58</v>
      </c>
      <c r="C18" s="7">
        <v>0.19</v>
      </c>
      <c r="D18" s="7">
        <v>0.08</v>
      </c>
      <c r="E18" s="8">
        <v>0.008</v>
      </c>
      <c r="F18" s="10">
        <v>0</v>
      </c>
      <c r="G18" s="9">
        <v>0.005</v>
      </c>
      <c r="H18" s="2">
        <v>0</v>
      </c>
      <c r="I18" s="9">
        <v>0.008</v>
      </c>
      <c r="J18" s="2">
        <v>0</v>
      </c>
      <c r="K18" s="7">
        <v>0.1</v>
      </c>
      <c r="L18" s="2" t="s">
        <v>17</v>
      </c>
      <c r="M18" s="7">
        <v>0.12</v>
      </c>
      <c r="N18" s="7">
        <v>0.12</v>
      </c>
    </row>
    <row r="19" spans="1:14" ht="19.5" customHeight="1">
      <c r="A19" s="40"/>
      <c r="B19" s="2" t="s">
        <v>59</v>
      </c>
      <c r="C19" s="7">
        <v>0.19</v>
      </c>
      <c r="D19" s="7">
        <v>0.08</v>
      </c>
      <c r="E19" s="8">
        <v>0.008</v>
      </c>
      <c r="F19" s="8">
        <v>0.002</v>
      </c>
      <c r="G19" s="9">
        <v>0.005</v>
      </c>
      <c r="H19" s="2">
        <v>0</v>
      </c>
      <c r="I19" s="9">
        <v>0.008</v>
      </c>
      <c r="J19" s="2">
        <v>0</v>
      </c>
      <c r="K19" s="7">
        <v>0.1</v>
      </c>
      <c r="L19" s="2" t="s">
        <v>17</v>
      </c>
      <c r="M19" s="7">
        <v>0.12</v>
      </c>
      <c r="N19" s="7">
        <v>0.12</v>
      </c>
    </row>
    <row r="20" spans="1:14" ht="19.5" customHeight="1">
      <c r="A20" s="2" t="s">
        <v>60</v>
      </c>
      <c r="B20" s="2" t="s">
        <v>22</v>
      </c>
      <c r="C20" s="7">
        <v>0.19</v>
      </c>
      <c r="D20" s="7">
        <v>0.08</v>
      </c>
      <c r="E20" s="8">
        <v>0.008</v>
      </c>
      <c r="F20" s="10">
        <v>0</v>
      </c>
      <c r="G20" s="9">
        <v>0.005</v>
      </c>
      <c r="H20" s="2">
        <v>0</v>
      </c>
      <c r="I20" s="9">
        <v>0.008</v>
      </c>
      <c r="J20" s="2">
        <v>0</v>
      </c>
      <c r="K20" s="7">
        <v>0.1</v>
      </c>
      <c r="L20" s="2" t="s">
        <v>17</v>
      </c>
      <c r="M20" s="7">
        <v>0.12</v>
      </c>
      <c r="N20" s="7">
        <v>0.12</v>
      </c>
    </row>
    <row r="21" spans="2:8" ht="19.5" customHeight="1">
      <c r="B21" s="39"/>
      <c r="C21" s="39"/>
      <c r="D21" s="39"/>
      <c r="E21" s="39"/>
      <c r="F21" s="39"/>
      <c r="G21" s="39"/>
      <c r="H21" s="39"/>
    </row>
  </sheetData>
  <sheetProtection selectLockedCells="1" selectUnlockedCells="1"/>
  <mergeCells count="34">
    <mergeCell ref="A1:G1"/>
    <mergeCell ref="I2:N2"/>
    <mergeCell ref="I3:N3"/>
    <mergeCell ref="B4:C4"/>
    <mergeCell ref="I4:N4"/>
    <mergeCell ref="D5:F5"/>
    <mergeCell ref="I5:N5"/>
    <mergeCell ref="I6:N6"/>
    <mergeCell ref="A7:N7"/>
    <mergeCell ref="C8:D8"/>
    <mergeCell ref="E8:F8"/>
    <mergeCell ref="G8:H8"/>
    <mergeCell ref="I8:J8"/>
    <mergeCell ref="K8:L8"/>
    <mergeCell ref="M8:N8"/>
    <mergeCell ref="K14:L14"/>
    <mergeCell ref="M14:N14"/>
    <mergeCell ref="C9:N9"/>
    <mergeCell ref="C10:D10"/>
    <mergeCell ref="E10:F10"/>
    <mergeCell ref="G10:H10"/>
    <mergeCell ref="I10:J10"/>
    <mergeCell ref="K10:L10"/>
    <mergeCell ref="M10:N10"/>
    <mergeCell ref="B21:H21"/>
    <mergeCell ref="A9:A10"/>
    <mergeCell ref="A14:A15"/>
    <mergeCell ref="A18:A19"/>
    <mergeCell ref="B14:B15"/>
    <mergeCell ref="A13:N13"/>
    <mergeCell ref="C14:D14"/>
    <mergeCell ref="E14:F14"/>
    <mergeCell ref="G14:H14"/>
    <mergeCell ref="I14:J14"/>
  </mergeCells>
  <printOptions/>
  <pageMargins left="0.75" right="0.75" top="1" bottom="1" header="0.5111111111111111" footer="0.5111111111111111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2012-05-22T02:34:06Z</cp:lastPrinted>
  <dcterms:created xsi:type="dcterms:W3CDTF">1996-12-17T01:32:42Z</dcterms:created>
  <dcterms:modified xsi:type="dcterms:W3CDTF">2016-06-15T03:54:32Z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